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7740"/>
  </bookViews>
  <sheets>
    <sheet name="Results" sheetId="1" r:id="rId1"/>
    <sheet name="Data" sheetId="2" r:id="rId2"/>
    <sheet name="Pivot" sheetId="3" r:id="rId3"/>
  </sheets>
  <definedNames>
    <definedName name="_xlnm._FilterDatabase" localSheetId="1" hidden="1">Data!$A$1:$F$1</definedName>
    <definedName name="_xlnm._FilterDatabase" localSheetId="0" hidden="1">Results!$A$1:$E$1</definedName>
  </definedNames>
  <calcPr calcId="125725"/>
  <pivotCaches>
    <pivotCache cacheId="61" r:id="rId4"/>
  </pivotCaches>
  <fileRecoveryPr repairLoad="1"/>
</workbook>
</file>

<file path=xl/calcChain.xml><?xml version="1.0" encoding="utf-8"?>
<calcChain xmlns="http://schemas.openxmlformats.org/spreadsheetml/2006/main">
  <c r="B3" i="1"/>
  <c r="B6"/>
  <c r="B10"/>
  <c r="B5"/>
  <c r="B4"/>
  <c r="B9"/>
  <c r="C3"/>
  <c r="C6"/>
  <c r="C7"/>
  <c r="C4"/>
  <c r="C9"/>
  <c r="B7"/>
  <c r="B11"/>
  <c r="B8"/>
  <c r="C5"/>
  <c r="B2"/>
  <c r="C10"/>
  <c r="C11"/>
  <c r="C8"/>
  <c r="C2"/>
  <c r="E2" l="1"/>
  <c r="E8"/>
  <c r="E11"/>
  <c r="E7"/>
  <c r="E9"/>
  <c r="E4"/>
  <c r="E5"/>
  <c r="E10"/>
  <c r="E6"/>
  <c r="E3"/>
</calcChain>
</file>

<file path=xl/sharedStrings.xml><?xml version="1.0" encoding="utf-8"?>
<sst xmlns="http://schemas.openxmlformats.org/spreadsheetml/2006/main" count="141" uniqueCount="23">
  <si>
    <t>Игрок</t>
  </si>
  <si>
    <t>Оппонет</t>
  </si>
  <si>
    <t>Раунд</t>
  </si>
  <si>
    <t>Стол</t>
  </si>
  <si>
    <t>Спортивность</t>
  </si>
  <si>
    <t>Очки</t>
  </si>
  <si>
    <t>Армия</t>
  </si>
  <si>
    <t>Итог</t>
  </si>
  <si>
    <t>Row Labels</t>
  </si>
  <si>
    <t>Values</t>
  </si>
  <si>
    <t>(All)</t>
  </si>
  <si>
    <t>Сумма очков</t>
  </si>
  <si>
    <t>Средняя спортивность</t>
  </si>
  <si>
    <t>Ashram</t>
  </si>
  <si>
    <t>Sir</t>
  </si>
  <si>
    <t>Avessalom</t>
  </si>
  <si>
    <t>A.Kv</t>
  </si>
  <si>
    <t>Desmond</t>
  </si>
  <si>
    <t>Ragnar</t>
  </si>
  <si>
    <t>Tarzit</t>
  </si>
  <si>
    <t>Paladin</t>
  </si>
  <si>
    <t>Yaroslav</t>
  </si>
  <si>
    <t>Chemo-ork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</si>
</sst>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pivotButton="1"/>
    <xf numFmtId="0" fontId="0" fillId="0" borderId="1" xfId="0" applyBorder="1" applyAlignment="1">
      <alignment horizontal="left"/>
    </xf>
    <xf numFmtId="0" fontId="0" fillId="0" borderId="1" xfId="0" applyNumberFormat="1" applyBorder="1"/>
    <xf numFmtId="0" fontId="0" fillId="0" borderId="2" xfId="0" applyBorder="1" applyAlignment="1">
      <alignment horizontal="left"/>
    </xf>
    <xf numFmtId="0" fontId="0" fillId="0" borderId="2" xfId="0" applyNumberFormat="1" applyBorder="1"/>
    <xf numFmtId="0" fontId="0" fillId="0" borderId="3" xfId="0" applyBorder="1" applyAlignment="1">
      <alignment horizontal="left"/>
    </xf>
    <xf numFmtId="0" fontId="0" fillId="0" borderId="3" xfId="0" applyNumberForma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</cellXfs>
  <cellStyles count="1">
    <cellStyle name="Normal" xfId="0" builtinId="0"/>
  </cellStyles>
  <dxfs count="33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numFmt numFmtId="164" formatCode="0.0"/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numFmt numFmtId="164" formatCode="0.0"/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numFmt numFmtId="164" formatCode="0.0"/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numFmt numFmtId="164" formatCode="0.0"/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numFmt numFmtId="164" formatCode="0.0"/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numFmt numFmtId="164" formatCode="0.0"/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numFmt numFmtId="164" formatCode="0.0"/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numFmt numFmtId="164" formatCode="0.0"/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numFmt numFmtId="164" formatCode="0.0"/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numFmt numFmtId="164" formatCode="0.0"/>
    </dxf>
    <dxf>
      <numFmt numFmtId="164" formatCode="0.0"/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39467.710033217591" createdVersion="3" refreshedVersion="3" minRefreshableVersion="3" recordCount="51">
  <cacheSource type="worksheet">
    <worksheetSource ref="A1:F1048576" sheet="Data"/>
  </cacheSource>
  <cacheFields count="6">
    <cacheField name="Игрок" numFmtId="0">
      <sharedItems containsBlank="1" count="17">
        <s v="Ashram"/>
        <s v="Sir"/>
        <s v="Avessalom"/>
        <s v="A.Kv"/>
        <s v="Tarzit"/>
        <s v="Desmond"/>
        <s v="Ragnar"/>
        <s v="Paladin"/>
        <s v="Yaroslav"/>
        <s v="Chemo-ork"/>
        <m/>
        <s v="Тираниды" u="1"/>
        <s v="Эльдары" u="1"/>
        <s v="Некроны" u="1"/>
        <s v="Десант" u="1"/>
        <s v="Хаос" u="1"/>
        <s v="Гвардия" u="1"/>
      </sharedItems>
    </cacheField>
    <cacheField name="Оппонет" numFmtId="0">
      <sharedItems containsBlank="1" count="17">
        <s v="Paladin"/>
        <s v="Avessalom"/>
        <s v="Sir"/>
        <s v="Yaroslav"/>
        <s v="Desmond"/>
        <s v="Tarzit"/>
        <s v="Chemo-ork"/>
        <s v="Ashram"/>
        <s v="A.Kv"/>
        <s v="Ragnar"/>
        <m/>
        <s v="Тираниды" u="1"/>
        <s v="Эльдары" u="1"/>
        <s v="Некроны" u="1"/>
        <s v="Десант" u="1"/>
        <s v="Хаос" u="1"/>
        <s v="Гвардия" u="1"/>
      </sharedItems>
    </cacheField>
    <cacheField name="Раунд" numFmtId="0">
      <sharedItems containsString="0" containsBlank="1" containsNumber="1" containsInteger="1" minValue="1" maxValue="5" count="6">
        <n v="1"/>
        <n v="2"/>
        <n v="3"/>
        <n v="4"/>
        <n v="5"/>
        <m/>
      </sharedItems>
    </cacheField>
    <cacheField name="Стол" numFmtId="0">
      <sharedItems containsString="0" containsBlank="1" containsNumber="1" containsInteger="1" minValue="1" maxValue="5" count="6">
        <n v="1"/>
        <n v="5"/>
        <n v="3"/>
        <n v="2"/>
        <n v="4"/>
        <m/>
      </sharedItems>
    </cacheField>
    <cacheField name="Очки" numFmtId="0">
      <sharedItems containsString="0" containsBlank="1" containsNumber="1" containsInteger="1" minValue="0" maxValue="3"/>
    </cacheField>
    <cacheField name="Спортивность" numFmtId="0">
      <sharedItems containsString="0" containsBlank="1" containsNumber="1" containsInteger="1" minValue="0" maxValue="5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1">
  <r>
    <x v="0"/>
    <x v="0"/>
    <x v="0"/>
    <x v="0"/>
    <n v="3"/>
    <n v="5"/>
  </r>
  <r>
    <x v="1"/>
    <x v="1"/>
    <x v="0"/>
    <x v="1"/>
    <n v="3"/>
    <n v="4"/>
  </r>
  <r>
    <x v="2"/>
    <x v="2"/>
    <x v="0"/>
    <x v="1"/>
    <n v="0"/>
    <n v="4"/>
  </r>
  <r>
    <x v="3"/>
    <x v="3"/>
    <x v="0"/>
    <x v="2"/>
    <n v="0"/>
    <n v="5"/>
  </r>
  <r>
    <x v="4"/>
    <x v="4"/>
    <x v="0"/>
    <x v="3"/>
    <n v="0"/>
    <n v="4"/>
  </r>
  <r>
    <x v="5"/>
    <x v="5"/>
    <x v="0"/>
    <x v="3"/>
    <n v="3"/>
    <n v="4"/>
  </r>
  <r>
    <x v="6"/>
    <x v="6"/>
    <x v="0"/>
    <x v="4"/>
    <n v="0"/>
    <n v="4"/>
  </r>
  <r>
    <x v="7"/>
    <x v="7"/>
    <x v="0"/>
    <x v="0"/>
    <n v="0"/>
    <n v="4"/>
  </r>
  <r>
    <x v="8"/>
    <x v="8"/>
    <x v="0"/>
    <x v="2"/>
    <n v="3"/>
    <n v="4"/>
  </r>
  <r>
    <x v="9"/>
    <x v="9"/>
    <x v="0"/>
    <x v="4"/>
    <n v="3"/>
    <n v="0"/>
  </r>
  <r>
    <x v="8"/>
    <x v="2"/>
    <x v="1"/>
    <x v="3"/>
    <n v="1"/>
    <n v="3"/>
  </r>
  <r>
    <x v="1"/>
    <x v="3"/>
    <x v="1"/>
    <x v="3"/>
    <n v="1"/>
    <n v="3"/>
  </r>
  <r>
    <x v="3"/>
    <x v="5"/>
    <x v="1"/>
    <x v="0"/>
    <n v="3"/>
    <n v="4"/>
  </r>
  <r>
    <x v="4"/>
    <x v="8"/>
    <x v="1"/>
    <x v="0"/>
    <n v="0"/>
    <n v="4"/>
  </r>
  <r>
    <x v="0"/>
    <x v="4"/>
    <x v="1"/>
    <x v="4"/>
    <n v="1"/>
    <n v="5"/>
  </r>
  <r>
    <x v="5"/>
    <x v="7"/>
    <x v="1"/>
    <x v="4"/>
    <n v="1"/>
    <n v="5"/>
  </r>
  <r>
    <x v="7"/>
    <x v="6"/>
    <x v="1"/>
    <x v="1"/>
    <n v="0"/>
    <n v="4"/>
  </r>
  <r>
    <x v="9"/>
    <x v="0"/>
    <x v="1"/>
    <x v="1"/>
    <n v="3"/>
    <n v="0"/>
  </r>
  <r>
    <x v="6"/>
    <x v="1"/>
    <x v="1"/>
    <x v="2"/>
    <n v="1"/>
    <n v="4"/>
  </r>
  <r>
    <x v="2"/>
    <x v="9"/>
    <x v="1"/>
    <x v="2"/>
    <n v="1"/>
    <n v="4"/>
  </r>
  <r>
    <x v="0"/>
    <x v="2"/>
    <x v="2"/>
    <x v="2"/>
    <n v="3"/>
    <n v="4"/>
  </r>
  <r>
    <x v="1"/>
    <x v="7"/>
    <x v="2"/>
    <x v="2"/>
    <n v="0"/>
    <n v="4"/>
  </r>
  <r>
    <x v="5"/>
    <x v="3"/>
    <x v="2"/>
    <x v="1"/>
    <n v="0"/>
    <n v="3"/>
  </r>
  <r>
    <x v="8"/>
    <x v="4"/>
    <x v="2"/>
    <x v="1"/>
    <n v="3"/>
    <n v="3"/>
  </r>
  <r>
    <x v="3"/>
    <x v="9"/>
    <x v="2"/>
    <x v="3"/>
    <n v="3"/>
    <n v="5"/>
  </r>
  <r>
    <x v="6"/>
    <x v="8"/>
    <x v="2"/>
    <x v="3"/>
    <n v="0"/>
    <n v="5"/>
  </r>
  <r>
    <x v="2"/>
    <x v="6"/>
    <x v="2"/>
    <x v="0"/>
    <n v="0"/>
    <n v="5"/>
  </r>
  <r>
    <x v="9"/>
    <x v="1"/>
    <x v="2"/>
    <x v="0"/>
    <n v="3"/>
    <n v="0"/>
  </r>
  <r>
    <x v="4"/>
    <x v="0"/>
    <x v="2"/>
    <x v="4"/>
    <n v="1"/>
    <n v="3"/>
  </r>
  <r>
    <x v="7"/>
    <x v="5"/>
    <x v="2"/>
    <x v="4"/>
    <n v="1"/>
    <n v="3"/>
  </r>
  <r>
    <x v="5"/>
    <x v="2"/>
    <x v="3"/>
    <x v="0"/>
    <n v="3"/>
    <n v="4"/>
  </r>
  <r>
    <x v="1"/>
    <x v="4"/>
    <x v="3"/>
    <x v="0"/>
    <n v="0"/>
    <n v="4"/>
  </r>
  <r>
    <x v="3"/>
    <x v="6"/>
    <x v="3"/>
    <x v="1"/>
    <n v="3"/>
    <n v="4"/>
  </r>
  <r>
    <x v="9"/>
    <x v="8"/>
    <x v="3"/>
    <x v="1"/>
    <n v="0"/>
    <n v="0"/>
  </r>
  <r>
    <x v="6"/>
    <x v="5"/>
    <x v="3"/>
    <x v="2"/>
    <n v="3"/>
    <n v="3"/>
  </r>
  <r>
    <x v="4"/>
    <x v="9"/>
    <x v="3"/>
    <x v="2"/>
    <n v="0"/>
    <n v="4"/>
  </r>
  <r>
    <x v="2"/>
    <x v="0"/>
    <x v="3"/>
    <x v="3"/>
    <n v="1"/>
    <n v="1"/>
  </r>
  <r>
    <x v="7"/>
    <x v="1"/>
    <x v="3"/>
    <x v="3"/>
    <n v="1"/>
    <n v="4"/>
  </r>
  <r>
    <x v="0"/>
    <x v="3"/>
    <x v="3"/>
    <x v="4"/>
    <n v="3"/>
    <n v="3"/>
  </r>
  <r>
    <x v="8"/>
    <x v="7"/>
    <x v="3"/>
    <x v="4"/>
    <n v="0"/>
    <n v="4"/>
  </r>
  <r>
    <x v="8"/>
    <x v="9"/>
    <x v="4"/>
    <x v="0"/>
    <n v="3"/>
    <n v="4"/>
  </r>
  <r>
    <x v="6"/>
    <x v="3"/>
    <x v="4"/>
    <x v="0"/>
    <n v="0"/>
    <n v="4"/>
  </r>
  <r>
    <x v="0"/>
    <x v="1"/>
    <x v="4"/>
    <x v="1"/>
    <n v="1"/>
    <n v="5"/>
  </r>
  <r>
    <x v="2"/>
    <x v="7"/>
    <x v="4"/>
    <x v="1"/>
    <n v="1"/>
    <n v="4"/>
  </r>
  <r>
    <x v="1"/>
    <x v="0"/>
    <x v="4"/>
    <x v="4"/>
    <n v="1"/>
    <n v="4"/>
  </r>
  <r>
    <x v="7"/>
    <x v="2"/>
    <x v="4"/>
    <x v="4"/>
    <n v="1"/>
    <n v="4"/>
  </r>
  <r>
    <x v="3"/>
    <x v="4"/>
    <x v="4"/>
    <x v="2"/>
    <n v="1"/>
    <n v="4"/>
  </r>
  <r>
    <x v="5"/>
    <x v="8"/>
    <x v="4"/>
    <x v="2"/>
    <n v="1"/>
    <n v="4"/>
  </r>
  <r>
    <x v="9"/>
    <x v="5"/>
    <x v="4"/>
    <x v="3"/>
    <n v="3"/>
    <n v="0"/>
  </r>
  <r>
    <x v="4"/>
    <x v="6"/>
    <x v="4"/>
    <x v="3"/>
    <n v="0"/>
    <n v="4"/>
  </r>
  <r>
    <x v="10"/>
    <x v="10"/>
    <x v="5"/>
    <x v="5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1" applyNumberFormats="0" applyBorderFormats="0" applyFontFormats="0" applyPatternFormats="0" applyAlignmentFormats="0" applyWidthHeightFormats="1" dataCaption="Values" updatedVersion="3" minRefreshableVersion="3" showCalcMbrs="0" useAutoFormatting="1" rowGrandTotals="0" colGrandTotals="0" itemPrintTitles="1" createdVersion="3" indent="0" outline="1" outlineData="1">
  <location ref="A6:C17" firstHeaderRow="1" firstDataRow="2" firstDataCol="1" rowPageCount="3" colPageCount="1"/>
  <pivotFields count="6">
    <pivotField axis="axisRow" showAll="0">
      <items count="18">
        <item m="1" x="16"/>
        <item m="1" x="14"/>
        <item m="1" x="13"/>
        <item m="1" x="11"/>
        <item m="1" x="15"/>
        <item m="1" x="12"/>
        <item h="1" x="10"/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axis="axisPage" showAll="0">
      <items count="18">
        <item m="1" x="16"/>
        <item m="1" x="14"/>
        <item m="1" x="13"/>
        <item m="1" x="11"/>
        <item m="1" x="15"/>
        <item m="1" x="12"/>
        <item x="10"/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axis="axisPage" showAll="0" defaultSubtotal="0">
      <items count="6">
        <item x="0"/>
        <item x="1"/>
        <item x="5"/>
        <item x="2"/>
        <item x="3"/>
        <item x="4"/>
      </items>
    </pivotField>
    <pivotField axis="axisPage" showAll="0">
      <items count="7">
        <item x="0"/>
        <item x="3"/>
        <item x="2"/>
        <item x="5"/>
        <item x="1"/>
        <item x="4"/>
        <item t="default"/>
      </items>
    </pivotField>
    <pivotField dataField="1" showAll="0"/>
    <pivotField dataField="1" showAll="0"/>
  </pivotFields>
  <rowFields count="1">
    <field x="0"/>
  </rowFields>
  <rowItems count="10"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</rowItems>
  <colFields count="1">
    <field x="-2"/>
  </colFields>
  <colItems count="2">
    <i>
      <x/>
    </i>
    <i i="1">
      <x v="1"/>
    </i>
  </colItems>
  <pageFields count="3">
    <pageField fld="1" hier="-1"/>
    <pageField fld="3" hier="-1"/>
    <pageField fld="2" hier="-1"/>
  </pageFields>
  <dataFields count="2">
    <dataField name="Средняя спортивность" fld="5" subtotal="average" baseField="0" baseItem="0" numFmtId="164"/>
    <dataField name="Сумма очков" fld="4" baseField="0" baseItem="0"/>
  </dataFields>
  <formats count="3">
    <format dxfId="32">
      <pivotArea collapsedLevelsAreSubtotals="1" fieldPosition="0">
        <references count="1">
          <reference field="0" count="0"/>
        </references>
      </pivotArea>
    </format>
    <format dxfId="31">
      <pivotArea dataOnly="0" labelOnly="1" fieldPosition="0">
        <references count="1">
          <reference field="0" count="0"/>
        </references>
      </pivotArea>
    </format>
    <format dxfId="3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"/>
  <sheetViews>
    <sheetView tabSelected="1" workbookViewId="0">
      <selection activeCell="J18" sqref="J18"/>
    </sheetView>
  </sheetViews>
  <sheetFormatPr defaultRowHeight="15"/>
  <cols>
    <col min="1" max="5" width="21.42578125" customWidth="1"/>
  </cols>
  <sheetData>
    <row r="1" spans="1:5">
      <c r="A1" s="14" t="s">
        <v>0</v>
      </c>
      <c r="B1" s="14" t="s">
        <v>5</v>
      </c>
      <c r="C1" s="14" t="s">
        <v>4</v>
      </c>
      <c r="D1" s="14" t="s">
        <v>6</v>
      </c>
      <c r="E1" s="14" t="s">
        <v>7</v>
      </c>
    </row>
    <row r="2" spans="1:5">
      <c r="A2" s="12" t="s">
        <v>13</v>
      </c>
      <c r="B2" s="12">
        <f>GETPIVOTDATA("Сумма очков",Pivot!$A$6,"Игрок","Ashram")</f>
        <v>11</v>
      </c>
      <c r="C2" s="10">
        <f>GETPIVOTDATA("Средняя спортивность",Pivot!$A$6,"Игрок","Ashram")</f>
        <v>4.4000000000000004</v>
      </c>
      <c r="D2" s="12">
        <v>3.5</v>
      </c>
      <c r="E2" s="10">
        <f>B2+C2+D2</f>
        <v>18.899999999999999</v>
      </c>
    </row>
    <row r="3" spans="1:5">
      <c r="A3" s="12" t="s">
        <v>21</v>
      </c>
      <c r="B3" s="12">
        <f>GETPIVOTDATA("Сумма очков",Pivot!$A$6,"Игрок","Yaroslav")</f>
        <v>10</v>
      </c>
      <c r="C3" s="10">
        <f>GETPIVOTDATA("Средняя спортивность",Pivot!$A$6,"Игрок","Yaroslav")</f>
        <v>3.6</v>
      </c>
      <c r="D3" s="12">
        <v>5</v>
      </c>
      <c r="E3" s="10">
        <f>B3+C3+D3</f>
        <v>18.600000000000001</v>
      </c>
    </row>
    <row r="4" spans="1:5">
      <c r="A4" s="12" t="s">
        <v>16</v>
      </c>
      <c r="B4" s="12">
        <f>GETPIVOTDATA("Сумма очков",Pivot!$A$6,"Игрок","A.Kv")</f>
        <v>10</v>
      </c>
      <c r="C4" s="10">
        <f>GETPIVOTDATA("Средняя спортивность",Pivot!$A$6,"Игрок","A.Kv")</f>
        <v>4.4000000000000004</v>
      </c>
      <c r="D4" s="12">
        <v>3</v>
      </c>
      <c r="E4" s="10">
        <f>B4+C4+D4</f>
        <v>17.399999999999999</v>
      </c>
    </row>
    <row r="5" spans="1:5">
      <c r="A5" s="12" t="s">
        <v>17</v>
      </c>
      <c r="B5" s="12">
        <f>GETPIVOTDATA("Сумма очков",Pivot!$A$6,"Игрок","Desmond")</f>
        <v>8</v>
      </c>
      <c r="C5" s="10">
        <f>GETPIVOTDATA("Средняя спортивность",Pivot!$A$6,"Игрок","Desmond")</f>
        <v>4</v>
      </c>
      <c r="D5" s="12">
        <v>3</v>
      </c>
      <c r="E5" s="10">
        <f>B5+C5+D5</f>
        <v>15</v>
      </c>
    </row>
    <row r="6" spans="1:5">
      <c r="A6" s="12" t="s">
        <v>22</v>
      </c>
      <c r="B6" s="12">
        <f>GETPIVOTDATA("Сумма очков",Pivot!$A$6,"Игрок","Chemo-ork")</f>
        <v>12</v>
      </c>
      <c r="C6" s="10">
        <f>GETPIVOTDATA("Средняя спортивность",Pivot!$A$6,"Игрок","Chemo-ork")</f>
        <v>0</v>
      </c>
      <c r="D6" s="12">
        <v>0</v>
      </c>
      <c r="E6" s="10">
        <f>B6+C6+D6</f>
        <v>12</v>
      </c>
    </row>
    <row r="7" spans="1:5">
      <c r="A7" s="12" t="s">
        <v>18</v>
      </c>
      <c r="B7" s="12">
        <f>GETPIVOTDATA("Сумма очков",Pivot!$A$6,"Игрок","Ragnar")</f>
        <v>4</v>
      </c>
      <c r="C7" s="10">
        <f>GETPIVOTDATA("Средняя спортивность",Pivot!$A$6,"Игрок","Ragnar")</f>
        <v>4</v>
      </c>
      <c r="D7" s="12">
        <v>4</v>
      </c>
      <c r="E7" s="10">
        <f>B7+C7+D7</f>
        <v>12</v>
      </c>
    </row>
    <row r="8" spans="1:5">
      <c r="A8" s="12" t="s">
        <v>15</v>
      </c>
      <c r="B8" s="12">
        <f>GETPIVOTDATA("Сумма очков",Pivot!$A$6,"Игрок","Avessalom")</f>
        <v>3</v>
      </c>
      <c r="C8" s="10">
        <f>GETPIVOTDATA("Средняя спортивность",Pivot!$A$6,"Игрок","Avessalom")</f>
        <v>3.6</v>
      </c>
      <c r="D8" s="12">
        <v>5</v>
      </c>
      <c r="E8" s="10">
        <f>B8+C8+D8</f>
        <v>11.6</v>
      </c>
    </row>
    <row r="9" spans="1:5">
      <c r="A9" s="12" t="s">
        <v>14</v>
      </c>
      <c r="B9" s="12">
        <f>GETPIVOTDATA("Сумма очков",Pivot!$A$6,"Игрок","Sir")</f>
        <v>5</v>
      </c>
      <c r="C9" s="10">
        <f>GETPIVOTDATA("Средняя спортивность",Pivot!$A$6,"Игрок","Sir")</f>
        <v>3.8</v>
      </c>
      <c r="D9" s="12">
        <v>2</v>
      </c>
      <c r="E9" s="10">
        <f>B9+C9+D9</f>
        <v>10.8</v>
      </c>
    </row>
    <row r="10" spans="1:5">
      <c r="A10" s="12" t="s">
        <v>20</v>
      </c>
      <c r="B10" s="12">
        <f>GETPIVOTDATA("Сумма очков",Pivot!$A$6,"Игрок","Paladin")</f>
        <v>3</v>
      </c>
      <c r="C10" s="10">
        <f>GETPIVOTDATA("Средняя спортивность",Pivot!$A$6,"Игрок","Paladin")</f>
        <v>3.8</v>
      </c>
      <c r="D10" s="12">
        <v>3</v>
      </c>
      <c r="E10" s="10">
        <f>B10+C10+D10</f>
        <v>9.8000000000000007</v>
      </c>
    </row>
    <row r="11" spans="1:5">
      <c r="A11" s="13" t="s">
        <v>19</v>
      </c>
      <c r="B11" s="13">
        <f>GETPIVOTDATA("Сумма очков",Pivot!$A$6,"Игрок","Tarzit")</f>
        <v>1</v>
      </c>
      <c r="C11" s="11">
        <f>GETPIVOTDATA("Средняя спортивность",Pivot!$A$6,"Игрок","Tarzit")</f>
        <v>3.8</v>
      </c>
      <c r="D11" s="13">
        <v>2.5</v>
      </c>
      <c r="E11" s="11">
        <f>B11+C11+D11</f>
        <v>7.3</v>
      </c>
    </row>
  </sheetData>
  <autoFilter ref="A1:E1">
    <sortState ref="A2:E11">
      <sortCondition descending="1" ref="E1"/>
    </sortState>
  </autoFilter>
  <sortState ref="A2:E11">
    <sortCondition descending="1" ref="E5"/>
  </sortState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1"/>
  <sheetViews>
    <sheetView topLeftCell="A26" workbookViewId="0">
      <selection activeCell="F50" sqref="F50"/>
    </sheetView>
  </sheetViews>
  <sheetFormatPr defaultRowHeight="15"/>
  <cols>
    <col min="1" max="6" width="21.42578125" customWidth="1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5</v>
      </c>
      <c r="F1" s="1" t="s">
        <v>4</v>
      </c>
    </row>
    <row r="2" spans="1:6">
      <c r="A2" t="s">
        <v>13</v>
      </c>
      <c r="B2" t="s">
        <v>20</v>
      </c>
      <c r="C2">
        <v>1</v>
      </c>
      <c r="D2">
        <v>1</v>
      </c>
      <c r="E2">
        <v>3</v>
      </c>
      <c r="F2">
        <v>5</v>
      </c>
    </row>
    <row r="3" spans="1:6">
      <c r="A3" t="s">
        <v>14</v>
      </c>
      <c r="B3" t="s">
        <v>15</v>
      </c>
      <c r="C3">
        <v>1</v>
      </c>
      <c r="D3">
        <v>5</v>
      </c>
      <c r="E3">
        <v>3</v>
      </c>
      <c r="F3">
        <v>4</v>
      </c>
    </row>
    <row r="4" spans="1:6">
      <c r="A4" t="s">
        <v>15</v>
      </c>
      <c r="B4" t="s">
        <v>14</v>
      </c>
      <c r="C4">
        <v>1</v>
      </c>
      <c r="D4">
        <v>5</v>
      </c>
      <c r="E4">
        <v>0</v>
      </c>
      <c r="F4">
        <v>4</v>
      </c>
    </row>
    <row r="5" spans="1:6">
      <c r="A5" t="s">
        <v>16</v>
      </c>
      <c r="B5" t="s">
        <v>21</v>
      </c>
      <c r="C5">
        <v>1</v>
      </c>
      <c r="D5">
        <v>3</v>
      </c>
      <c r="E5">
        <v>0</v>
      </c>
      <c r="F5">
        <v>5</v>
      </c>
    </row>
    <row r="6" spans="1:6">
      <c r="A6" t="s">
        <v>19</v>
      </c>
      <c r="B6" t="s">
        <v>17</v>
      </c>
      <c r="C6">
        <v>1</v>
      </c>
      <c r="D6">
        <v>2</v>
      </c>
      <c r="E6">
        <v>0</v>
      </c>
      <c r="F6">
        <v>4</v>
      </c>
    </row>
    <row r="7" spans="1:6">
      <c r="A7" t="s">
        <v>17</v>
      </c>
      <c r="B7" t="s">
        <v>19</v>
      </c>
      <c r="C7">
        <v>1</v>
      </c>
      <c r="D7">
        <v>2</v>
      </c>
      <c r="E7">
        <v>3</v>
      </c>
      <c r="F7">
        <v>4</v>
      </c>
    </row>
    <row r="8" spans="1:6">
      <c r="A8" t="s">
        <v>18</v>
      </c>
      <c r="B8" t="s">
        <v>22</v>
      </c>
      <c r="C8">
        <v>1</v>
      </c>
      <c r="D8">
        <v>4</v>
      </c>
      <c r="E8">
        <v>0</v>
      </c>
      <c r="F8">
        <v>4</v>
      </c>
    </row>
    <row r="9" spans="1:6">
      <c r="A9" t="s">
        <v>20</v>
      </c>
      <c r="B9" t="s">
        <v>13</v>
      </c>
      <c r="C9">
        <v>1</v>
      </c>
      <c r="D9">
        <v>1</v>
      </c>
      <c r="E9">
        <v>0</v>
      </c>
      <c r="F9">
        <v>4</v>
      </c>
    </row>
    <row r="10" spans="1:6">
      <c r="A10" t="s">
        <v>21</v>
      </c>
      <c r="B10" t="s">
        <v>16</v>
      </c>
      <c r="C10">
        <v>1</v>
      </c>
      <c r="D10">
        <v>3</v>
      </c>
      <c r="E10">
        <v>3</v>
      </c>
      <c r="F10">
        <v>4</v>
      </c>
    </row>
    <row r="11" spans="1:6">
      <c r="A11" t="s">
        <v>22</v>
      </c>
      <c r="B11" t="s">
        <v>18</v>
      </c>
      <c r="C11">
        <v>1</v>
      </c>
      <c r="D11">
        <v>4</v>
      </c>
      <c r="E11">
        <v>3</v>
      </c>
      <c r="F11">
        <v>0</v>
      </c>
    </row>
    <row r="12" spans="1:6">
      <c r="A12" t="s">
        <v>21</v>
      </c>
      <c r="B12" t="s">
        <v>14</v>
      </c>
      <c r="C12">
        <v>2</v>
      </c>
      <c r="D12">
        <v>2</v>
      </c>
      <c r="E12">
        <v>1</v>
      </c>
      <c r="F12">
        <v>3</v>
      </c>
    </row>
    <row r="13" spans="1:6">
      <c r="A13" t="s">
        <v>14</v>
      </c>
      <c r="B13" t="s">
        <v>21</v>
      </c>
      <c r="C13">
        <v>2</v>
      </c>
      <c r="D13">
        <v>2</v>
      </c>
      <c r="E13">
        <v>1</v>
      </c>
      <c r="F13">
        <v>3</v>
      </c>
    </row>
    <row r="14" spans="1:6">
      <c r="A14" t="s">
        <v>16</v>
      </c>
      <c r="B14" t="s">
        <v>19</v>
      </c>
      <c r="C14">
        <v>2</v>
      </c>
      <c r="D14">
        <v>1</v>
      </c>
      <c r="E14">
        <v>3</v>
      </c>
      <c r="F14">
        <v>4</v>
      </c>
    </row>
    <row r="15" spans="1:6">
      <c r="A15" t="s">
        <v>19</v>
      </c>
      <c r="B15" t="s">
        <v>16</v>
      </c>
      <c r="C15">
        <v>2</v>
      </c>
      <c r="D15">
        <v>1</v>
      </c>
      <c r="E15">
        <v>0</v>
      </c>
      <c r="F15">
        <v>4</v>
      </c>
    </row>
    <row r="16" spans="1:6">
      <c r="A16" t="s">
        <v>13</v>
      </c>
      <c r="B16" t="s">
        <v>17</v>
      </c>
      <c r="C16">
        <v>2</v>
      </c>
      <c r="D16">
        <v>4</v>
      </c>
      <c r="E16">
        <v>1</v>
      </c>
      <c r="F16">
        <v>5</v>
      </c>
    </row>
    <row r="17" spans="1:6">
      <c r="A17" t="s">
        <v>17</v>
      </c>
      <c r="B17" t="s">
        <v>13</v>
      </c>
      <c r="C17">
        <v>2</v>
      </c>
      <c r="D17">
        <v>4</v>
      </c>
      <c r="E17">
        <v>1</v>
      </c>
      <c r="F17">
        <v>5</v>
      </c>
    </row>
    <row r="18" spans="1:6">
      <c r="A18" t="s">
        <v>20</v>
      </c>
      <c r="B18" t="s">
        <v>22</v>
      </c>
      <c r="C18">
        <v>2</v>
      </c>
      <c r="D18">
        <v>5</v>
      </c>
      <c r="E18">
        <v>0</v>
      </c>
      <c r="F18">
        <v>4</v>
      </c>
    </row>
    <row r="19" spans="1:6">
      <c r="A19" t="s">
        <v>22</v>
      </c>
      <c r="B19" t="s">
        <v>20</v>
      </c>
      <c r="C19">
        <v>2</v>
      </c>
      <c r="D19">
        <v>5</v>
      </c>
      <c r="E19">
        <v>3</v>
      </c>
      <c r="F19">
        <v>0</v>
      </c>
    </row>
    <row r="20" spans="1:6">
      <c r="A20" t="s">
        <v>18</v>
      </c>
      <c r="B20" t="s">
        <v>15</v>
      </c>
      <c r="C20">
        <v>2</v>
      </c>
      <c r="D20">
        <v>3</v>
      </c>
      <c r="E20">
        <v>1</v>
      </c>
      <c r="F20">
        <v>4</v>
      </c>
    </row>
    <row r="21" spans="1:6">
      <c r="A21" t="s">
        <v>15</v>
      </c>
      <c r="B21" t="s">
        <v>18</v>
      </c>
      <c r="C21">
        <v>2</v>
      </c>
      <c r="D21">
        <v>3</v>
      </c>
      <c r="E21">
        <v>1</v>
      </c>
      <c r="F21">
        <v>4</v>
      </c>
    </row>
    <row r="22" spans="1:6">
      <c r="A22" t="s">
        <v>13</v>
      </c>
      <c r="B22" t="s">
        <v>14</v>
      </c>
      <c r="C22">
        <v>3</v>
      </c>
      <c r="D22">
        <v>3</v>
      </c>
      <c r="E22">
        <v>3</v>
      </c>
      <c r="F22">
        <v>4</v>
      </c>
    </row>
    <row r="23" spans="1:6">
      <c r="A23" t="s">
        <v>14</v>
      </c>
      <c r="B23" t="s">
        <v>13</v>
      </c>
      <c r="C23">
        <v>3</v>
      </c>
      <c r="D23">
        <v>3</v>
      </c>
      <c r="E23">
        <v>0</v>
      </c>
      <c r="F23">
        <v>4</v>
      </c>
    </row>
    <row r="24" spans="1:6">
      <c r="A24" t="s">
        <v>17</v>
      </c>
      <c r="B24" t="s">
        <v>21</v>
      </c>
      <c r="C24">
        <v>3</v>
      </c>
      <c r="D24">
        <v>5</v>
      </c>
      <c r="E24">
        <v>0</v>
      </c>
      <c r="F24">
        <v>3</v>
      </c>
    </row>
    <row r="25" spans="1:6">
      <c r="A25" t="s">
        <v>21</v>
      </c>
      <c r="B25" t="s">
        <v>17</v>
      </c>
      <c r="C25">
        <v>3</v>
      </c>
      <c r="D25">
        <v>5</v>
      </c>
      <c r="E25">
        <v>3</v>
      </c>
      <c r="F25">
        <v>3</v>
      </c>
    </row>
    <row r="26" spans="1:6">
      <c r="A26" t="s">
        <v>16</v>
      </c>
      <c r="B26" t="s">
        <v>18</v>
      </c>
      <c r="C26">
        <v>3</v>
      </c>
      <c r="D26">
        <v>2</v>
      </c>
      <c r="E26">
        <v>3</v>
      </c>
      <c r="F26">
        <v>5</v>
      </c>
    </row>
    <row r="27" spans="1:6">
      <c r="A27" t="s">
        <v>18</v>
      </c>
      <c r="B27" t="s">
        <v>16</v>
      </c>
      <c r="C27">
        <v>3</v>
      </c>
      <c r="D27">
        <v>2</v>
      </c>
      <c r="E27">
        <v>0</v>
      </c>
      <c r="F27">
        <v>5</v>
      </c>
    </row>
    <row r="28" spans="1:6">
      <c r="A28" t="s">
        <v>15</v>
      </c>
      <c r="B28" t="s">
        <v>22</v>
      </c>
      <c r="C28">
        <v>3</v>
      </c>
      <c r="D28">
        <v>1</v>
      </c>
      <c r="E28">
        <v>0</v>
      </c>
      <c r="F28">
        <v>5</v>
      </c>
    </row>
    <row r="29" spans="1:6">
      <c r="A29" t="s">
        <v>22</v>
      </c>
      <c r="B29" t="s">
        <v>15</v>
      </c>
      <c r="C29">
        <v>3</v>
      </c>
      <c r="D29">
        <v>1</v>
      </c>
      <c r="E29">
        <v>3</v>
      </c>
      <c r="F29">
        <v>0</v>
      </c>
    </row>
    <row r="30" spans="1:6">
      <c r="A30" t="s">
        <v>19</v>
      </c>
      <c r="B30" t="s">
        <v>20</v>
      </c>
      <c r="C30">
        <v>3</v>
      </c>
      <c r="D30">
        <v>4</v>
      </c>
      <c r="E30">
        <v>1</v>
      </c>
      <c r="F30">
        <v>3</v>
      </c>
    </row>
    <row r="31" spans="1:6">
      <c r="A31" t="s">
        <v>20</v>
      </c>
      <c r="B31" t="s">
        <v>19</v>
      </c>
      <c r="C31">
        <v>3</v>
      </c>
      <c r="D31">
        <v>4</v>
      </c>
      <c r="E31">
        <v>1</v>
      </c>
      <c r="F31">
        <v>3</v>
      </c>
    </row>
    <row r="32" spans="1:6">
      <c r="A32" t="s">
        <v>17</v>
      </c>
      <c r="B32" t="s">
        <v>14</v>
      </c>
      <c r="C32">
        <v>4</v>
      </c>
      <c r="D32">
        <v>1</v>
      </c>
      <c r="E32">
        <v>3</v>
      </c>
      <c r="F32">
        <v>4</v>
      </c>
    </row>
    <row r="33" spans="1:6">
      <c r="A33" t="s">
        <v>14</v>
      </c>
      <c r="B33" t="s">
        <v>17</v>
      </c>
      <c r="C33">
        <v>4</v>
      </c>
      <c r="D33">
        <v>1</v>
      </c>
      <c r="E33">
        <v>0</v>
      </c>
      <c r="F33">
        <v>4</v>
      </c>
    </row>
    <row r="34" spans="1:6">
      <c r="A34" t="s">
        <v>16</v>
      </c>
      <c r="B34" t="s">
        <v>22</v>
      </c>
      <c r="C34">
        <v>4</v>
      </c>
      <c r="D34">
        <v>5</v>
      </c>
      <c r="E34">
        <v>3</v>
      </c>
      <c r="F34">
        <v>4</v>
      </c>
    </row>
    <row r="35" spans="1:6">
      <c r="A35" t="s">
        <v>22</v>
      </c>
      <c r="B35" t="s">
        <v>16</v>
      </c>
      <c r="C35">
        <v>4</v>
      </c>
      <c r="D35">
        <v>5</v>
      </c>
      <c r="E35">
        <v>0</v>
      </c>
      <c r="F35">
        <v>0</v>
      </c>
    </row>
    <row r="36" spans="1:6">
      <c r="A36" t="s">
        <v>18</v>
      </c>
      <c r="B36" t="s">
        <v>19</v>
      </c>
      <c r="C36">
        <v>4</v>
      </c>
      <c r="D36">
        <v>3</v>
      </c>
      <c r="E36">
        <v>3</v>
      </c>
      <c r="F36">
        <v>3</v>
      </c>
    </row>
    <row r="37" spans="1:6">
      <c r="A37" t="s">
        <v>19</v>
      </c>
      <c r="B37" t="s">
        <v>18</v>
      </c>
      <c r="C37">
        <v>4</v>
      </c>
      <c r="D37">
        <v>3</v>
      </c>
      <c r="E37">
        <v>0</v>
      </c>
      <c r="F37">
        <v>4</v>
      </c>
    </row>
    <row r="38" spans="1:6">
      <c r="A38" t="s">
        <v>15</v>
      </c>
      <c r="B38" t="s">
        <v>20</v>
      </c>
      <c r="C38">
        <v>4</v>
      </c>
      <c r="D38">
        <v>2</v>
      </c>
      <c r="E38">
        <v>1</v>
      </c>
      <c r="F38">
        <v>1</v>
      </c>
    </row>
    <row r="39" spans="1:6">
      <c r="A39" t="s">
        <v>20</v>
      </c>
      <c r="B39" t="s">
        <v>15</v>
      </c>
      <c r="C39">
        <v>4</v>
      </c>
      <c r="D39">
        <v>2</v>
      </c>
      <c r="E39">
        <v>1</v>
      </c>
      <c r="F39">
        <v>4</v>
      </c>
    </row>
    <row r="40" spans="1:6">
      <c r="A40" t="s">
        <v>13</v>
      </c>
      <c r="B40" t="s">
        <v>21</v>
      </c>
      <c r="C40">
        <v>4</v>
      </c>
      <c r="D40">
        <v>4</v>
      </c>
      <c r="E40">
        <v>3</v>
      </c>
      <c r="F40">
        <v>3</v>
      </c>
    </row>
    <row r="41" spans="1:6">
      <c r="A41" t="s">
        <v>21</v>
      </c>
      <c r="B41" t="s">
        <v>13</v>
      </c>
      <c r="C41">
        <v>4</v>
      </c>
      <c r="D41">
        <v>4</v>
      </c>
      <c r="E41">
        <v>0</v>
      </c>
      <c r="F41">
        <v>4</v>
      </c>
    </row>
    <row r="42" spans="1:6">
      <c r="A42" t="s">
        <v>21</v>
      </c>
      <c r="B42" t="s">
        <v>18</v>
      </c>
      <c r="C42">
        <v>5</v>
      </c>
      <c r="D42">
        <v>1</v>
      </c>
      <c r="E42">
        <v>3</v>
      </c>
      <c r="F42">
        <v>4</v>
      </c>
    </row>
    <row r="43" spans="1:6">
      <c r="A43" t="s">
        <v>18</v>
      </c>
      <c r="B43" t="s">
        <v>21</v>
      </c>
      <c r="C43">
        <v>5</v>
      </c>
      <c r="D43">
        <v>1</v>
      </c>
      <c r="E43">
        <v>0</v>
      </c>
      <c r="F43">
        <v>4</v>
      </c>
    </row>
    <row r="44" spans="1:6">
      <c r="A44" t="s">
        <v>13</v>
      </c>
      <c r="B44" t="s">
        <v>15</v>
      </c>
      <c r="C44">
        <v>5</v>
      </c>
      <c r="D44">
        <v>5</v>
      </c>
      <c r="E44">
        <v>1</v>
      </c>
      <c r="F44">
        <v>5</v>
      </c>
    </row>
    <row r="45" spans="1:6">
      <c r="A45" t="s">
        <v>15</v>
      </c>
      <c r="B45" t="s">
        <v>13</v>
      </c>
      <c r="C45">
        <v>5</v>
      </c>
      <c r="D45">
        <v>5</v>
      </c>
      <c r="E45">
        <v>1</v>
      </c>
      <c r="F45">
        <v>4</v>
      </c>
    </row>
    <row r="46" spans="1:6">
      <c r="A46" t="s">
        <v>14</v>
      </c>
      <c r="B46" t="s">
        <v>20</v>
      </c>
      <c r="C46">
        <v>5</v>
      </c>
      <c r="D46">
        <v>4</v>
      </c>
      <c r="E46">
        <v>1</v>
      </c>
      <c r="F46">
        <v>4</v>
      </c>
    </row>
    <row r="47" spans="1:6">
      <c r="A47" t="s">
        <v>20</v>
      </c>
      <c r="B47" t="s">
        <v>14</v>
      </c>
      <c r="C47">
        <v>5</v>
      </c>
      <c r="D47">
        <v>4</v>
      </c>
      <c r="E47">
        <v>1</v>
      </c>
      <c r="F47">
        <v>4</v>
      </c>
    </row>
    <row r="48" spans="1:6">
      <c r="A48" t="s">
        <v>16</v>
      </c>
      <c r="B48" t="s">
        <v>17</v>
      </c>
      <c r="C48">
        <v>5</v>
      </c>
      <c r="D48">
        <v>3</v>
      </c>
      <c r="E48">
        <v>1</v>
      </c>
      <c r="F48">
        <v>4</v>
      </c>
    </row>
    <row r="49" spans="1:6">
      <c r="A49" t="s">
        <v>17</v>
      </c>
      <c r="B49" t="s">
        <v>16</v>
      </c>
      <c r="C49">
        <v>5</v>
      </c>
      <c r="D49">
        <v>3</v>
      </c>
      <c r="E49">
        <v>1</v>
      </c>
      <c r="F49">
        <v>4</v>
      </c>
    </row>
    <row r="50" spans="1:6">
      <c r="A50" t="s">
        <v>22</v>
      </c>
      <c r="B50" t="s">
        <v>19</v>
      </c>
      <c r="C50">
        <v>5</v>
      </c>
      <c r="D50">
        <v>2</v>
      </c>
      <c r="E50">
        <v>3</v>
      </c>
      <c r="F50">
        <v>0</v>
      </c>
    </row>
    <row r="51" spans="1:6">
      <c r="A51" t="s">
        <v>19</v>
      </c>
      <c r="B51" t="s">
        <v>22</v>
      </c>
      <c r="C51">
        <v>5</v>
      </c>
      <c r="D51">
        <v>2</v>
      </c>
      <c r="E51">
        <v>0</v>
      </c>
      <c r="F51">
        <v>4</v>
      </c>
    </row>
  </sheetData>
  <autoFilter ref="A1:F1"/>
  <pageMargins left="0.7" right="0.7" top="0.75" bottom="0.75" header="0.3" footer="0.3"/>
  <pageSetup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C17"/>
  <sheetViews>
    <sheetView workbookViewId="0">
      <selection activeCell="G6" sqref="G6"/>
    </sheetView>
  </sheetViews>
  <sheetFormatPr defaultRowHeight="15"/>
  <cols>
    <col min="1" max="1" width="13" customWidth="1"/>
    <col min="2" max="2" width="22" bestFit="1" customWidth="1"/>
    <col min="3" max="3" width="13.140625" customWidth="1"/>
    <col min="4" max="4" width="3.5703125" customWidth="1"/>
    <col min="5" max="5" width="13.7109375" customWidth="1"/>
    <col min="6" max="7" width="2" customWidth="1"/>
  </cols>
  <sheetData>
    <row r="2" spans="1:3">
      <c r="A2" s="2" t="s">
        <v>1</v>
      </c>
      <c r="B2" t="s">
        <v>10</v>
      </c>
    </row>
    <row r="3" spans="1:3">
      <c r="A3" s="2" t="s">
        <v>3</v>
      </c>
      <c r="B3" t="s">
        <v>10</v>
      </c>
    </row>
    <row r="4" spans="1:3">
      <c r="A4" s="2" t="s">
        <v>2</v>
      </c>
      <c r="B4" t="s">
        <v>10</v>
      </c>
    </row>
    <row r="6" spans="1:3">
      <c r="B6" s="2" t="s">
        <v>9</v>
      </c>
    </row>
    <row r="7" spans="1:3">
      <c r="A7" s="2" t="s">
        <v>8</v>
      </c>
      <c r="B7" t="s">
        <v>12</v>
      </c>
      <c r="C7" t="s">
        <v>11</v>
      </c>
    </row>
    <row r="8" spans="1:3">
      <c r="A8" s="3" t="s">
        <v>13</v>
      </c>
      <c r="B8" s="9">
        <v>4.4000000000000004</v>
      </c>
      <c r="C8" s="4">
        <v>11</v>
      </c>
    </row>
    <row r="9" spans="1:3">
      <c r="A9" s="5" t="s">
        <v>14</v>
      </c>
      <c r="B9" s="10">
        <v>3.8</v>
      </c>
      <c r="C9" s="6">
        <v>5</v>
      </c>
    </row>
    <row r="10" spans="1:3">
      <c r="A10" s="5" t="s">
        <v>15</v>
      </c>
      <c r="B10" s="10">
        <v>3.6</v>
      </c>
      <c r="C10" s="6">
        <v>3</v>
      </c>
    </row>
    <row r="11" spans="1:3">
      <c r="A11" s="5" t="s">
        <v>16</v>
      </c>
      <c r="B11" s="10">
        <v>4.4000000000000004</v>
      </c>
      <c r="C11" s="6">
        <v>10</v>
      </c>
    </row>
    <row r="12" spans="1:3">
      <c r="A12" s="5" t="s">
        <v>19</v>
      </c>
      <c r="B12" s="10">
        <v>3.8</v>
      </c>
      <c r="C12" s="6">
        <v>1</v>
      </c>
    </row>
    <row r="13" spans="1:3">
      <c r="A13" s="5" t="s">
        <v>17</v>
      </c>
      <c r="B13" s="10">
        <v>4</v>
      </c>
      <c r="C13" s="6">
        <v>8</v>
      </c>
    </row>
    <row r="14" spans="1:3">
      <c r="A14" s="5" t="s">
        <v>18</v>
      </c>
      <c r="B14" s="10">
        <v>4</v>
      </c>
      <c r="C14" s="6">
        <v>4</v>
      </c>
    </row>
    <row r="15" spans="1:3">
      <c r="A15" s="5" t="s">
        <v>20</v>
      </c>
      <c r="B15" s="10">
        <v>3.8</v>
      </c>
      <c r="C15" s="6">
        <v>3</v>
      </c>
    </row>
    <row r="16" spans="1:3">
      <c r="A16" s="5" t="s">
        <v>21</v>
      </c>
      <c r="B16" s="10">
        <v>3.6</v>
      </c>
      <c r="C16" s="6">
        <v>10</v>
      </c>
    </row>
    <row r="17" spans="1:3">
      <c r="A17" s="7" t="s">
        <v>22</v>
      </c>
      <c r="B17" s="11">
        <v>0</v>
      </c>
      <c r="C17" s="8">
        <v>12</v>
      </c>
    </row>
  </sheetData>
  <sortState columnSort="1" ref="A6:C13">
    <sortCondition descending="1" ref="B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Results</vt:lpstr>
      <vt:lpstr>Data</vt:lpstr>
      <vt:lpstr>Pivot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2008-01-21T08:00:53Z</dcterms:modified>
</cp:coreProperties>
</file>